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llikaelaw/Documents/KORR/KORR Advertising/CC-ROI-Downloadable-V1/"/>
    </mc:Choice>
  </mc:AlternateContent>
  <xr:revisionPtr revIDLastSave="0" documentId="13_ncr:1_{5AE68EAB-B997-B74C-ACB0-05E8DF8E51C1}" xr6:coauthVersionLast="47" xr6:coauthVersionMax="47" xr10:uidLastSave="{00000000-0000-0000-0000-000000000000}"/>
  <bookViews>
    <workbookView xWindow="0" yWindow="500" windowWidth="35840" windowHeight="20200" xr2:uid="{02CB2DEB-3282-4F5B-83DD-40EE0684E6A2}"/>
  </bookViews>
  <sheets>
    <sheet name="ROI Calculator" sheetId="10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6" i="10" l="1"/>
  <c r="N16" i="10" s="1"/>
  <c r="L18" i="10"/>
  <c r="N18" i="10" s="1"/>
  <c r="L11" i="10"/>
  <c r="N4" i="10"/>
  <c r="L4" i="10"/>
  <c r="N7" i="10"/>
  <c r="L7" i="10"/>
  <c r="L10" i="10" s="1"/>
  <c r="N11" i="10"/>
  <c r="N8" i="10"/>
  <c r="L8" i="10"/>
  <c r="N5" i="10"/>
  <c r="L5" i="10"/>
  <c r="N9" i="10" l="1"/>
  <c r="L12" i="10"/>
  <c r="N6" i="10"/>
  <c r="L6" i="10"/>
  <c r="L9" i="10"/>
  <c r="N10" i="10"/>
  <c r="L19" i="10"/>
  <c r="N17" i="10"/>
  <c r="L17" i="10"/>
  <c r="L13" i="10" l="1"/>
  <c r="L20" i="10"/>
  <c r="N19" i="10"/>
  <c r="N20" i="10" s="1"/>
  <c r="N12" i="10"/>
  <c r="N13" i="10" s="1"/>
  <c r="L21" i="10" l="1"/>
  <c r="N21" i="10"/>
</calcChain>
</file>

<file path=xl/sharedStrings.xml><?xml version="1.0" encoding="utf-8"?>
<sst xmlns="http://schemas.openxmlformats.org/spreadsheetml/2006/main" count="38" uniqueCount="36">
  <si>
    <t>Equipment Costs, service</t>
  </si>
  <si>
    <t>TOTAL OPERATING COSTS</t>
  </si>
  <si>
    <t>ANNUAL CASH FLOW</t>
  </si>
  <si>
    <t xml:space="preserve"># RMR tests per year </t>
  </si>
  <si>
    <t># VO2 Max Tests per year</t>
  </si>
  <si>
    <t>$ collected per VO2 test</t>
  </si>
  <si>
    <t>$ collected per RMR test</t>
  </si>
  <si>
    <t>$</t>
  </si>
  <si>
    <t>YEAR 1</t>
  </si>
  <si>
    <t>YEAR 2</t>
  </si>
  <si>
    <t>PROCEEDS FROM VO2 testing</t>
  </si>
  <si>
    <t>App license Costs (total)</t>
  </si>
  <si>
    <t>VO2 Max Testing</t>
  </si>
  <si>
    <t>What testing are you looking at?</t>
  </si>
  <si>
    <r>
      <t xml:space="preserve">How many </t>
    </r>
    <r>
      <rPr>
        <b/>
        <sz val="14"/>
        <color theme="1"/>
        <rFont val="Avenir Next Regular"/>
      </rPr>
      <t>VO2 Max tests</t>
    </r>
    <r>
      <rPr>
        <sz val="14"/>
        <color theme="1"/>
        <rFont val="Avenir Next Regular"/>
      </rPr>
      <t xml:space="preserve"> would you expect to perform </t>
    </r>
    <r>
      <rPr>
        <u/>
        <sz val="14"/>
        <color theme="1"/>
        <rFont val="Avenir Next Demi Bold"/>
        <family val="2"/>
      </rPr>
      <t>per week</t>
    </r>
    <r>
      <rPr>
        <sz val="14"/>
        <color theme="1"/>
        <rFont val="Avenir Next Regular"/>
      </rPr>
      <t>?</t>
    </r>
  </si>
  <si>
    <r>
      <t xml:space="preserve">How much do you think you could charge </t>
    </r>
    <r>
      <rPr>
        <b/>
        <u/>
        <sz val="14"/>
        <color theme="1"/>
        <rFont val="Avenir Next Regular"/>
      </rPr>
      <t>per VO2 Max test</t>
    </r>
    <r>
      <rPr>
        <sz val="14"/>
        <color theme="1"/>
        <rFont val="Avenir Next Regular"/>
      </rPr>
      <t>?</t>
    </r>
  </si>
  <si>
    <t>What is VO2 Max Testing?</t>
  </si>
  <si>
    <t>What is RMR Testing?</t>
  </si>
  <si>
    <r>
      <t xml:space="preserve">How much do you think you could charge </t>
    </r>
    <r>
      <rPr>
        <b/>
        <u/>
        <sz val="14"/>
        <color theme="1"/>
        <rFont val="Avenir Next Regular"/>
      </rPr>
      <t>per RMR test</t>
    </r>
    <r>
      <rPr>
        <sz val="14"/>
        <color theme="1"/>
        <rFont val="Avenir Next Regular"/>
      </rPr>
      <t>?</t>
    </r>
  </si>
  <si>
    <t>Testing + App Based Meal Plans</t>
  </si>
  <si>
    <t>VO2 Max + RMR Testing</t>
  </si>
  <si>
    <t>What is KORR's app-based meal plan?</t>
  </si>
  <si>
    <t>PROCEEDS FROM RMR testing</t>
  </si>
  <si>
    <t>PROCEEDS FROM MP subscriptions</t>
  </si>
  <si>
    <t>(Cost per disposable MetaBreather mouthpiece)</t>
  </si>
  <si>
    <t>MetaBreather disposable mouthpiece (RMR Tests)</t>
  </si>
  <si>
    <t>(App license Costs - per person per month)</t>
  </si>
  <si>
    <t>YOUR ROI OVER 2 YEARS</t>
  </si>
  <si>
    <t>TOTAL PROCEEDS</t>
  </si>
  <si>
    <t>Fill out your predicted numbers below to see your company's potential ROI</t>
  </si>
  <si>
    <r>
      <t xml:space="preserve">How much do you think you could charge </t>
    </r>
    <r>
      <rPr>
        <b/>
        <u/>
        <sz val="14"/>
        <color theme="1"/>
        <rFont val="Avenir Next Regular"/>
      </rPr>
      <t xml:space="preserve">per month 
</t>
    </r>
    <r>
      <rPr>
        <sz val="14"/>
        <color theme="1"/>
        <rFont val="Avenir Next Regular"/>
      </rPr>
      <t xml:space="preserve">for a </t>
    </r>
    <r>
      <rPr>
        <b/>
        <u/>
        <sz val="14"/>
        <color theme="1"/>
        <rFont val="Avenir Next Regular"/>
      </rPr>
      <t>Meal Plan app subscription</t>
    </r>
    <r>
      <rPr>
        <sz val="14"/>
        <color theme="1"/>
        <rFont val="Avenir Next Regular"/>
      </rPr>
      <t>?</t>
    </r>
  </si>
  <si>
    <r>
      <t># MP subscriptions</t>
    </r>
    <r>
      <rPr>
        <i/>
        <sz val="14"/>
        <color theme="0" tint="-0.34998626667073579"/>
        <rFont val="Avenir Next Regular"/>
      </rPr>
      <t xml:space="preserve"> </t>
    </r>
    <r>
      <rPr>
        <i/>
        <sz val="14"/>
        <color theme="0" tint="-0.34998626667073579"/>
        <rFont val="Avenir Next Ultra Light Italic"/>
      </rPr>
      <t>(if half your RMR tests signed up)</t>
    </r>
  </si>
  <si>
    <r>
      <t xml:space="preserve">How many </t>
    </r>
    <r>
      <rPr>
        <b/>
        <sz val="14"/>
        <color theme="1"/>
        <rFont val="Avenir Next Regular"/>
      </rPr>
      <t>Resting Metabolic tests</t>
    </r>
    <r>
      <rPr>
        <sz val="14"/>
        <color theme="1"/>
        <rFont val="Avenir Next Regular"/>
      </rPr>
      <t xml:space="preserve"> would you expect 
to perform </t>
    </r>
    <r>
      <rPr>
        <u/>
        <sz val="14"/>
        <color theme="1"/>
        <rFont val="Avenir Next Demi Bold"/>
        <family val="2"/>
      </rPr>
      <t>per week</t>
    </r>
    <r>
      <rPr>
        <sz val="14"/>
        <color theme="1"/>
        <rFont val="Avenir Next Regular"/>
      </rPr>
      <t>?</t>
    </r>
  </si>
  <si>
    <t>$ collected per subscription per year</t>
  </si>
  <si>
    <t>Average Equipment Cost, unit (with VO2 + RMR)*</t>
  </si>
  <si>
    <t>*Click here to learn about our various models of CardioCoach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</si>
</sst>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6">
    <font>
      <sz val="11"/>
      <color theme="1"/>
      <name val="Calibri"/>
      <family val="2"/>
      <scheme val="minor"/>
    </font>
    <font>
      <sz val="16"/>
      <color theme="1"/>
      <name val="Avenir Next Regular"/>
    </font>
    <font>
      <sz val="14"/>
      <color theme="1"/>
      <name val="Avenir Next Regular"/>
    </font>
    <font>
      <sz val="14"/>
      <color theme="0"/>
      <name val="Avenir Next Regular"/>
    </font>
    <font>
      <b/>
      <sz val="18"/>
      <color theme="0"/>
      <name val="Avenir Next Demi Bold"/>
      <family val="2"/>
    </font>
    <font>
      <u/>
      <sz val="14"/>
      <color theme="1"/>
      <name val="Avenir Next Demi Bold"/>
      <family val="2"/>
    </font>
    <font>
      <b/>
      <sz val="14"/>
      <color theme="1"/>
      <name val="Avenir Next Regular"/>
    </font>
    <font>
      <b/>
      <u/>
      <sz val="14"/>
      <color theme="1"/>
      <name val="Avenir Next Regular"/>
    </font>
    <font>
      <sz val="14"/>
      <color theme="1"/>
      <name val="Avenir Next Demi Bold Italic"/>
    </font>
    <font>
      <sz val="14"/>
      <color theme="0"/>
      <name val="Avenir Next Demi Bold Italic"/>
    </font>
    <font>
      <b/>
      <sz val="14"/>
      <color theme="0"/>
      <name val="Avenir Next Demi Bold Italic"/>
    </font>
    <font>
      <b/>
      <sz val="16"/>
      <color theme="0"/>
      <name val="Avenir Next Regular"/>
    </font>
    <font>
      <b/>
      <sz val="14"/>
      <color theme="1" tint="0.499984740745262"/>
      <name val="Avenir Next Medium"/>
      <family val="2"/>
    </font>
    <font>
      <u/>
      <sz val="11"/>
      <color theme="10"/>
      <name val="Calibri"/>
      <family val="2"/>
      <scheme val="minor"/>
    </font>
    <font>
      <b/>
      <sz val="14"/>
      <color theme="1"/>
      <name val="Avenir Next Demi Bold Italic"/>
    </font>
    <font>
      <b/>
      <sz val="24"/>
      <color theme="0"/>
      <name val="Avenir Next Demi Bold"/>
      <family val="2"/>
    </font>
    <font>
      <i/>
      <u/>
      <sz val="18"/>
      <color rgb="FF666699"/>
      <name val="Avenir Next Medium"/>
      <family val="2"/>
    </font>
    <font>
      <i/>
      <u/>
      <sz val="18"/>
      <color rgb="FF666699"/>
      <name val="Avenir Next Medium Italic"/>
    </font>
    <font>
      <b/>
      <sz val="16"/>
      <color rgb="FF333366"/>
      <name val="Avenir Next Regular"/>
    </font>
    <font>
      <sz val="14"/>
      <color theme="0" tint="-0.34998626667073579"/>
      <name val="Avenir Next Regular"/>
    </font>
    <font>
      <b/>
      <sz val="14"/>
      <color theme="0" tint="-0.34998626667073579"/>
      <name val="Avenir Next Demi Bold Italic"/>
    </font>
    <font>
      <sz val="14"/>
      <color theme="0" tint="-0.34998626667073579"/>
      <name val="Avenir Next Demi Bold Italic"/>
    </font>
    <font>
      <i/>
      <sz val="14"/>
      <color theme="0" tint="-0.34998626667073579"/>
      <name val="Avenir Next Regular"/>
    </font>
    <font>
      <i/>
      <sz val="14"/>
      <color theme="0" tint="-0.34998626667073579"/>
      <name val="Avenir Next Ultra Light Italic"/>
    </font>
    <font>
      <sz val="14"/>
      <color theme="0" tint="-0.34998626667073579"/>
      <name val="Avenir Next Ultra Light Italic"/>
    </font>
    <font>
      <u/>
      <sz val="14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9193"/>
        <bgColor indexed="64"/>
      </patternFill>
    </fill>
    <fill>
      <patternFill patternType="solid">
        <fgColor rgb="FF333366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826EFF"/>
        <bgColor indexed="64"/>
      </patternFill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75">
    <xf numFmtId="0" fontId="0" fillId="0" borderId="0" xfId="0"/>
    <xf numFmtId="0" fontId="2" fillId="0" borderId="0" xfId="0" applyFont="1"/>
    <xf numFmtId="164" fontId="2" fillId="0" borderId="0" xfId="0" applyNumberFormat="1" applyFont="1" applyFill="1"/>
    <xf numFmtId="0" fontId="2" fillId="0" borderId="0" xfId="0" applyFont="1" applyFill="1"/>
    <xf numFmtId="164" fontId="2" fillId="0" borderId="0" xfId="0" applyNumberFormat="1" applyFont="1" applyFill="1" applyBorder="1"/>
    <xf numFmtId="0" fontId="4" fillId="5" borderId="0" xfId="0" applyFont="1" applyFill="1"/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2" fillId="3" borderId="0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right"/>
    </xf>
    <xf numFmtId="3" fontId="2" fillId="0" borderId="0" xfId="0" applyNumberFormat="1" applyFont="1" applyFill="1" applyProtection="1"/>
    <xf numFmtId="164" fontId="2" fillId="0" borderId="0" xfId="0" applyNumberFormat="1" applyFont="1" applyFill="1" applyBorder="1" applyProtection="1"/>
    <xf numFmtId="164" fontId="2" fillId="0" borderId="0" xfId="0" applyNumberFormat="1" applyFont="1" applyFill="1" applyProtection="1"/>
    <xf numFmtId="164" fontId="8" fillId="8" borderId="0" xfId="0" applyNumberFormat="1" applyFont="1" applyFill="1" applyBorder="1" applyProtection="1"/>
    <xf numFmtId="164" fontId="9" fillId="7" borderId="0" xfId="0" applyNumberFormat="1" applyFont="1" applyFill="1" applyBorder="1" applyProtection="1"/>
    <xf numFmtId="164" fontId="2" fillId="6" borderId="0" xfId="0" applyNumberFormat="1" applyFont="1" applyFill="1" applyProtection="1"/>
    <xf numFmtId="164" fontId="2" fillId="2" borderId="0" xfId="0" applyNumberFormat="1" applyFont="1" applyFill="1" applyProtection="1"/>
    <xf numFmtId="164" fontId="9" fillId="4" borderId="0" xfId="0" applyNumberFormat="1" applyFont="1" applyFill="1" applyBorder="1" applyProtection="1"/>
    <xf numFmtId="0" fontId="11" fillId="5" borderId="0" xfId="0" applyFont="1" applyFill="1" applyProtection="1"/>
    <xf numFmtId="164" fontId="11" fillId="5" borderId="0" xfId="0" applyNumberFormat="1" applyFont="1" applyFill="1" applyBorder="1" applyProtection="1"/>
    <xf numFmtId="0" fontId="12" fillId="3" borderId="1" xfId="0" applyFont="1" applyFill="1" applyBorder="1" applyAlignment="1" applyProtection="1">
      <alignment horizontal="center" vertical="center"/>
      <protection locked="0"/>
    </xf>
    <xf numFmtId="0" fontId="12" fillId="0" borderId="1" xfId="0" applyFont="1" applyBorder="1" applyAlignment="1" applyProtection="1">
      <alignment horizontal="center" vertical="center"/>
      <protection locked="0"/>
    </xf>
    <xf numFmtId="0" fontId="15" fillId="5" borderId="0" xfId="0" applyFont="1" applyFill="1"/>
    <xf numFmtId="0" fontId="1" fillId="0" borderId="0" xfId="0" applyFont="1" applyBorder="1" applyAlignment="1">
      <alignment horizontal="left" vertical="center"/>
    </xf>
    <xf numFmtId="0" fontId="2" fillId="0" borderId="0" xfId="0" applyFont="1" applyAlignment="1">
      <alignment horizontal="left"/>
    </xf>
    <xf numFmtId="0" fontId="13" fillId="0" borderId="0" xfId="1" applyBorder="1" applyAlignment="1">
      <alignment horizontal="left" vertical="top"/>
    </xf>
    <xf numFmtId="0" fontId="3" fillId="0" borderId="0" xfId="0" applyFont="1"/>
    <xf numFmtId="0" fontId="4" fillId="0" borderId="0" xfId="0" applyFont="1" applyFill="1"/>
    <xf numFmtId="0" fontId="15" fillId="0" borderId="0" xfId="0" applyFont="1" applyFill="1"/>
    <xf numFmtId="0" fontId="17" fillId="0" borderId="0" xfId="0" applyFont="1" applyBorder="1" applyAlignment="1"/>
    <xf numFmtId="0" fontId="3" fillId="0" borderId="0" xfId="0" applyFont="1" applyProtection="1">
      <protection locked="0"/>
    </xf>
    <xf numFmtId="0" fontId="2" fillId="0" borderId="0" xfId="0" applyFont="1" applyAlignment="1">
      <alignment horizontal="left" vertical="top"/>
    </xf>
    <xf numFmtId="0" fontId="1" fillId="8" borderId="0" xfId="0" applyFont="1" applyFill="1" applyAlignment="1" applyProtection="1">
      <alignment horizontal="right"/>
    </xf>
    <xf numFmtId="164" fontId="18" fillId="8" borderId="0" xfId="0" applyNumberFormat="1" applyFont="1" applyFill="1" applyAlignment="1" applyProtection="1">
      <alignment horizontal="right"/>
    </xf>
    <xf numFmtId="0" fontId="2" fillId="0" borderId="0" xfId="0" applyFont="1" applyAlignment="1" applyProtection="1">
      <alignment shrinkToFit="1"/>
    </xf>
    <xf numFmtId="164" fontId="21" fillId="8" borderId="0" xfId="0" applyNumberFormat="1" applyFont="1" applyFill="1" applyBorder="1" applyProtection="1"/>
    <xf numFmtId="3" fontId="19" fillId="0" borderId="0" xfId="0" applyNumberFormat="1" applyFont="1" applyFill="1" applyProtection="1"/>
    <xf numFmtId="164" fontId="19" fillId="0" borderId="0" xfId="0" applyNumberFormat="1" applyFont="1" applyFill="1" applyBorder="1" applyProtection="1"/>
    <xf numFmtId="164" fontId="19" fillId="0" borderId="0" xfId="0" applyNumberFormat="1" applyFont="1" applyFill="1" applyProtection="1"/>
    <xf numFmtId="0" fontId="19" fillId="0" borderId="2" xfId="0" applyFont="1" applyBorder="1" applyAlignment="1" applyProtection="1">
      <alignment shrinkToFit="1"/>
    </xf>
    <xf numFmtId="3" fontId="19" fillId="0" borderId="2" xfId="0" applyNumberFormat="1" applyFont="1" applyFill="1" applyBorder="1" applyProtection="1"/>
    <xf numFmtId="164" fontId="19" fillId="0" borderId="2" xfId="0" applyNumberFormat="1" applyFont="1" applyFill="1" applyBorder="1" applyProtection="1"/>
    <xf numFmtId="0" fontId="24" fillId="0" borderId="0" xfId="0" applyFont="1" applyBorder="1" applyAlignment="1" applyProtection="1">
      <alignment shrinkToFit="1"/>
    </xf>
    <xf numFmtId="164" fontId="24" fillId="0" borderId="0" xfId="0" applyNumberFormat="1" applyFont="1" applyFill="1" applyBorder="1" applyProtection="1"/>
    <xf numFmtId="164" fontId="24" fillId="0" borderId="0" xfId="0" applyNumberFormat="1" applyFont="1" applyFill="1" applyProtection="1"/>
    <xf numFmtId="0" fontId="24" fillId="0" borderId="0" xfId="0" applyFont="1" applyFill="1" applyProtection="1"/>
    <xf numFmtId="164" fontId="19" fillId="2" borderId="0" xfId="0" applyNumberFormat="1" applyFont="1" applyFill="1" applyBorder="1" applyProtection="1"/>
    <xf numFmtId="164" fontId="19" fillId="2" borderId="0" xfId="0" applyNumberFormat="1" applyFont="1" applyFill="1" applyProtection="1"/>
    <xf numFmtId="0" fontId="13" fillId="0" borderId="0" xfId="1" applyBorder="1" applyAlignment="1">
      <alignment horizontal="left"/>
    </xf>
    <xf numFmtId="0" fontId="13" fillId="0" borderId="0" xfId="1" applyBorder="1" applyAlignment="1">
      <alignment horizontal="left" shrinkToFit="1"/>
    </xf>
    <xf numFmtId="0" fontId="16" fillId="0" borderId="0" xfId="0" applyFont="1" applyAlignment="1">
      <alignment horizontal="left" shrinkToFit="1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left" shrinkToFit="1"/>
    </xf>
    <xf numFmtId="0" fontId="2" fillId="0" borderId="0" xfId="0" applyFont="1" applyAlignment="1">
      <alignment shrinkToFit="1"/>
    </xf>
    <xf numFmtId="0" fontId="1" fillId="0" borderId="0" xfId="0" applyFont="1" applyBorder="1" applyAlignment="1">
      <alignment vertical="center" shrinkToFit="1"/>
    </xf>
    <xf numFmtId="0" fontId="1" fillId="0" borderId="0" xfId="0" applyFont="1" applyAlignment="1">
      <alignment vertical="center" shrinkToFit="1"/>
    </xf>
    <xf numFmtId="0" fontId="14" fillId="8" borderId="0" xfId="0" applyFont="1" applyFill="1" applyAlignment="1" applyProtection="1">
      <alignment shrinkToFit="1"/>
    </xf>
    <xf numFmtId="0" fontId="19" fillId="0" borderId="0" xfId="0" applyFont="1" applyAlignment="1" applyProtection="1">
      <alignment wrapText="1" shrinkToFit="1"/>
    </xf>
    <xf numFmtId="0" fontId="19" fillId="0" borderId="0" xfId="0" applyFont="1" applyAlignment="1" applyProtection="1">
      <alignment shrinkToFit="1"/>
    </xf>
    <xf numFmtId="0" fontId="20" fillId="8" borderId="0" xfId="0" applyFont="1" applyFill="1" applyAlignment="1" applyProtection="1">
      <alignment shrinkToFit="1"/>
    </xf>
    <xf numFmtId="0" fontId="10" fillId="7" borderId="0" xfId="0" applyFont="1" applyFill="1" applyAlignment="1" applyProtection="1">
      <alignment shrinkToFit="1"/>
    </xf>
    <xf numFmtId="0" fontId="24" fillId="0" borderId="0" xfId="0" applyFont="1" applyAlignment="1" applyProtection="1">
      <alignment wrapText="1" shrinkToFit="1"/>
    </xf>
    <xf numFmtId="0" fontId="9" fillId="4" borderId="0" xfId="0" applyFont="1" applyFill="1" applyAlignment="1" applyProtection="1">
      <alignment shrinkToFit="1"/>
    </xf>
    <xf numFmtId="0" fontId="3" fillId="0" borderId="0" xfId="0" applyFont="1" applyProtection="1"/>
    <xf numFmtId="0" fontId="25" fillId="0" borderId="0" xfId="1" applyFont="1" applyAlignment="1">
      <alignment horizontal="left"/>
    </xf>
    <xf numFmtId="0" fontId="2" fillId="0" borderId="0" xfId="0" applyFont="1" applyAlignment="1">
      <alignment horizontal="center"/>
    </xf>
    <xf numFmtId="0" fontId="13" fillId="0" borderId="0" xfId="1" applyBorder="1" applyAlignment="1">
      <alignment horizontal="left" shrinkToFit="1"/>
    </xf>
    <xf numFmtId="0" fontId="13" fillId="0" borderId="0" xfId="1" applyBorder="1" applyAlignment="1">
      <alignment horizontal="left"/>
    </xf>
    <xf numFmtId="0" fontId="16" fillId="0" borderId="0" xfId="0" applyFont="1" applyAlignment="1">
      <alignment horizontal="left" shrinkToFit="1"/>
    </xf>
    <xf numFmtId="0" fontId="1" fillId="0" borderId="0" xfId="0" applyFont="1" applyBorder="1" applyAlignment="1">
      <alignment horizontal="left" shrinkToFit="1"/>
    </xf>
    <xf numFmtId="0" fontId="2" fillId="0" borderId="0" xfId="0" applyFont="1" applyAlignment="1">
      <alignment horizontal="left" vertical="top" wrapText="1" shrinkToFit="1"/>
    </xf>
    <xf numFmtId="0" fontId="2" fillId="0" borderId="0" xfId="0" applyFont="1" applyAlignment="1">
      <alignment horizontal="left" shrinkToFit="1"/>
    </xf>
    <xf numFmtId="0" fontId="2" fillId="0" borderId="0" xfId="0" applyFont="1" applyAlignment="1">
      <alignment horizontal="left" vertical="top" shrinkToFit="1"/>
    </xf>
  </cellXfs>
  <cellStyles count="2">
    <cellStyle name="Hyperlink" xfId="1" builtinId="8"/>
    <cellStyle name="Normal" xfId="0" builtinId="0"/>
  </cellStyles>
  <dxfs count="2">
    <dxf>
      <font>
        <color theme="1"/>
      </font>
    </dxf>
    <dxf>
      <font>
        <color theme="1"/>
      </font>
    </dxf>
  </dxfs>
  <tableStyles count="0" defaultTableStyle="TableStyleMedium2" defaultPivotStyle="PivotStyleLight16"/>
  <colors>
    <mruColors>
      <color rgb="FF333366"/>
      <color rgb="FFC4C3EB"/>
      <color rgb="FF826EFF"/>
      <color rgb="FF666699"/>
      <color rgb="FF9999CC"/>
      <color rgb="FFF0F8EC"/>
      <color rgb="FF009193"/>
      <color rgb="FFCCCCFF"/>
      <color rgb="FF7A81FF"/>
      <color rgb="FFC4C3D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fmlaLink="B$4" lockText="1"/>
</file>

<file path=xl/ctrlProps/ctrlProp2.xml><?xml version="1.0" encoding="utf-8"?>
<formControlPr xmlns="http://schemas.microsoft.com/office/spreadsheetml/2009/9/main" objectType="CheckBox" fmlaLink="$B$6" noThreeD="1"/>
</file>

<file path=xl/ctrlProps/ctrlProp3.xml><?xml version="1.0" encoding="utf-8"?>
<formControlPr xmlns="http://schemas.microsoft.com/office/spreadsheetml/2009/9/main" objectType="CheckBox" fmlaLink="$B$8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387239</xdr:colOff>
      <xdr:row>9</xdr:row>
      <xdr:rowOff>261171</xdr:rowOff>
    </xdr:from>
    <xdr:to>
      <xdr:col>2</xdr:col>
      <xdr:colOff>598506</xdr:colOff>
      <xdr:row>10</xdr:row>
      <xdr:rowOff>371001</xdr:rowOff>
    </xdr:to>
    <xdr:sp macro="" textlink="">
      <xdr:nvSpPr>
        <xdr:cNvPr id="2" name="Down Arrow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967022" y="1558175"/>
          <a:ext cx="211267" cy="276692"/>
        </a:xfrm>
        <a:prstGeom prst="downArrow">
          <a:avLst>
            <a:gd name="adj1" fmla="val 27208"/>
            <a:gd name="adj2" fmla="val 59486"/>
          </a:avLst>
        </a:prstGeom>
        <a:solidFill>
          <a:srgbClr val="66669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317500</xdr:colOff>
          <xdr:row>5</xdr:row>
          <xdr:rowOff>88900</xdr:rowOff>
        </xdr:from>
        <xdr:to>
          <xdr:col>1</xdr:col>
          <xdr:colOff>635000</xdr:colOff>
          <xdr:row>5</xdr:row>
          <xdr:rowOff>368300</xdr:rowOff>
        </xdr:to>
        <xdr:sp macro="" textlink="">
          <xdr:nvSpPr>
            <xdr:cNvPr id="15365" name="Check Box 5" hidden="1">
              <a:extLst>
                <a:ext uri="{63B3BB69-23CF-44E3-9099-C40C66FF867C}">
                  <a14:compatExt spid="_x0000_s15365"/>
                </a:ext>
                <a:ext uri="{FF2B5EF4-FFF2-40B4-BE49-F238E27FC236}">
                  <a16:creationId xmlns:a16="http://schemas.microsoft.com/office/drawing/2014/main" id="{00000000-0008-0000-0000-000005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317500</xdr:colOff>
          <xdr:row>7</xdr:row>
          <xdr:rowOff>88900</xdr:rowOff>
        </xdr:from>
        <xdr:to>
          <xdr:col>1</xdr:col>
          <xdr:colOff>622300</xdr:colOff>
          <xdr:row>7</xdr:row>
          <xdr:rowOff>368300</xdr:rowOff>
        </xdr:to>
        <xdr:sp macro="" textlink="">
          <xdr:nvSpPr>
            <xdr:cNvPr id="15366" name="Check Box 6" hidden="1">
              <a:extLst>
                <a:ext uri="{63B3BB69-23CF-44E3-9099-C40C66FF867C}">
                  <a14:compatExt spid="_x0000_s15366"/>
                </a:ext>
                <a:ext uri="{FF2B5EF4-FFF2-40B4-BE49-F238E27FC236}">
                  <a16:creationId xmlns:a16="http://schemas.microsoft.com/office/drawing/2014/main" id="{00000000-0008-0000-0000-000006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317500</xdr:colOff>
          <xdr:row>3</xdr:row>
          <xdr:rowOff>76200</xdr:rowOff>
        </xdr:from>
        <xdr:to>
          <xdr:col>1</xdr:col>
          <xdr:colOff>596900</xdr:colOff>
          <xdr:row>3</xdr:row>
          <xdr:rowOff>368300</xdr:rowOff>
        </xdr:to>
        <xdr:sp macro="" textlink="">
          <xdr:nvSpPr>
            <xdr:cNvPr id="15364" name="Check Box 4" hidden="1">
              <a:extLst>
                <a:ext uri="{63B3BB69-23CF-44E3-9099-C40C66FF867C}">
                  <a14:compatExt spid="_x0000_s15364"/>
                </a:ext>
                <a:ext uri="{FF2B5EF4-FFF2-40B4-BE49-F238E27FC236}">
                  <a16:creationId xmlns:a16="http://schemas.microsoft.com/office/drawing/2014/main" id="{00000000-0008-0000-0000-000004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233526</xdr:colOff>
      <xdr:row>9</xdr:row>
      <xdr:rowOff>334947</xdr:rowOff>
    </xdr:from>
    <xdr:to>
      <xdr:col>1</xdr:col>
      <xdr:colOff>470252</xdr:colOff>
      <xdr:row>10</xdr:row>
      <xdr:rowOff>279387</xdr:rowOff>
    </xdr:to>
    <xdr:sp macro="" textlink="">
      <xdr:nvSpPr>
        <xdr:cNvPr id="3" name="Down Arrow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818942" y="4445652"/>
          <a:ext cx="236726" cy="325120"/>
        </a:xfrm>
        <a:prstGeom prst="downArrow">
          <a:avLst>
            <a:gd name="adj1" fmla="val 30774"/>
            <a:gd name="adj2" fmla="val 56301"/>
          </a:avLst>
        </a:prstGeom>
        <a:solidFill>
          <a:srgbClr val="66669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495300</xdr:colOff>
      <xdr:row>20</xdr:row>
      <xdr:rowOff>368300</xdr:rowOff>
    </xdr:from>
    <xdr:to>
      <xdr:col>5</xdr:col>
      <xdr:colOff>292100</xdr:colOff>
      <xdr:row>22</xdr:row>
      <xdr:rowOff>25400</xdr:rowOff>
    </xdr:to>
    <xdr:sp macro="" textlink="">
      <xdr:nvSpPr>
        <xdr:cNvPr id="4" name="Bevel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/>
        </xdr:cNvSpPr>
      </xdr:nvSpPr>
      <xdr:spPr>
        <a:xfrm>
          <a:off x="495300" y="8293100"/>
          <a:ext cx="2806700" cy="419100"/>
        </a:xfrm>
        <a:prstGeom prst="bevel">
          <a:avLst/>
        </a:prstGeom>
        <a:solidFill>
          <a:srgbClr val="C4C3EB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 b="1" i="0">
              <a:solidFill>
                <a:srgbClr val="333366"/>
              </a:solidFill>
              <a:latin typeface="Avenir Next Demi Bold" panose="020B0503020202020204" pitchFamily="34" charset="0"/>
            </a:rPr>
            <a:t>CALCULATE MY ROI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13" Type="http://schemas.openxmlformats.org/officeDocument/2006/relationships/ctrlProp" Target="../ctrlProps/ctrlProp3.xml"/><Relationship Id="rId3" Type="http://schemas.openxmlformats.org/officeDocument/2006/relationships/hyperlink" Target="http://korr.com/" TargetMode="External"/><Relationship Id="rId7" Type="http://schemas.openxmlformats.org/officeDocument/2006/relationships/hyperlink" Target="https://korr.com/products/vo2-max-testing-system/" TargetMode="External"/><Relationship Id="rId12" Type="http://schemas.openxmlformats.org/officeDocument/2006/relationships/ctrlProp" Target="../ctrlProps/ctrlProp2.xml"/><Relationship Id="rId2" Type="http://schemas.openxmlformats.org/officeDocument/2006/relationships/hyperlink" Target="http://korr.com/" TargetMode="External"/><Relationship Id="rId1" Type="http://schemas.openxmlformats.org/officeDocument/2006/relationships/hyperlink" Target="http://korr.com/" TargetMode="External"/><Relationship Id="rId6" Type="http://schemas.openxmlformats.org/officeDocument/2006/relationships/hyperlink" Target="https://metabolicplans.com/" TargetMode="External"/><Relationship Id="rId11" Type="http://schemas.openxmlformats.org/officeDocument/2006/relationships/ctrlProp" Target="../ctrlProps/ctrlProp1.xml"/><Relationship Id="rId5" Type="http://schemas.openxmlformats.org/officeDocument/2006/relationships/hyperlink" Target="https://korr.com/resources/understanding-rmr/" TargetMode="External"/><Relationship Id="rId10" Type="http://schemas.openxmlformats.org/officeDocument/2006/relationships/vmlDrawing" Target="../drawings/vmlDrawing1.vml"/><Relationship Id="rId4" Type="http://schemas.openxmlformats.org/officeDocument/2006/relationships/hyperlink" Target="https://korr.com/resources/understanding-vo2-max/" TargetMode="External"/><Relationship Id="rId9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EB5659-E547-B64B-96FA-6D4BF6438B2E}">
  <sheetPr>
    <tabColor rgb="FF666699"/>
  </sheetPr>
  <dimension ref="A1:N25"/>
  <sheetViews>
    <sheetView showGridLines="0" showRowColHeaders="0" tabSelected="1" workbookViewId="0">
      <selection activeCell="Q25" sqref="Q25"/>
    </sheetView>
  </sheetViews>
  <sheetFormatPr baseColWidth="10" defaultColWidth="8.83203125" defaultRowHeight="25" customHeight="1"/>
  <cols>
    <col min="1" max="1" width="6.83203125" style="1" customWidth="1"/>
    <col min="2" max="2" width="9.1640625" style="1" customWidth="1"/>
    <col min="3" max="3" width="2.83203125" style="1" customWidth="1"/>
    <col min="4" max="4" width="6.5" style="1" customWidth="1"/>
    <col min="5" max="5" width="14.1640625" style="1" customWidth="1"/>
    <col min="6" max="6" width="9" style="1" customWidth="1"/>
    <col min="7" max="7" width="9.1640625" style="1" customWidth="1"/>
    <col min="8" max="8" width="33.1640625" style="1" customWidth="1"/>
    <col min="9" max="9" width="10.83203125" style="1" customWidth="1"/>
    <col min="10" max="10" width="6.33203125" style="1" customWidth="1"/>
    <col min="11" max="11" width="81" style="1" customWidth="1"/>
    <col min="12" max="12" width="18.1640625" style="1" customWidth="1"/>
    <col min="13" max="13" width="9.83203125" style="1" bestFit="1" customWidth="1"/>
    <col min="14" max="14" width="18.1640625" style="1" customWidth="1"/>
    <col min="15" max="16384" width="8.83203125" style="1"/>
  </cols>
  <sheetData>
    <row r="1" spans="1:14" s="5" customFormat="1" ht="63" customHeight="1">
      <c r="B1" s="24" t="s">
        <v>27</v>
      </c>
    </row>
    <row r="2" spans="1:14" s="29" customFormat="1" ht="21" customHeight="1">
      <c r="B2" s="30"/>
    </row>
    <row r="3" spans="1:14" ht="30" customHeight="1">
      <c r="B3" s="31" t="s">
        <v>13</v>
      </c>
      <c r="K3" s="34"/>
      <c r="L3" s="35" t="s">
        <v>8</v>
      </c>
      <c r="M3" s="35"/>
      <c r="N3" s="35" t="s">
        <v>9</v>
      </c>
    </row>
    <row r="4" spans="1:14" ht="30" customHeight="1">
      <c r="B4" s="65" t="b">
        <v>1</v>
      </c>
      <c r="C4" s="71" t="s">
        <v>12</v>
      </c>
      <c r="D4" s="71"/>
      <c r="E4" s="71"/>
      <c r="F4" s="68" t="s">
        <v>16</v>
      </c>
      <c r="G4" s="68"/>
      <c r="H4" s="68"/>
      <c r="I4" s="50"/>
      <c r="K4" s="36" t="s">
        <v>4</v>
      </c>
      <c r="L4" s="12">
        <f>B12*52</f>
        <v>0</v>
      </c>
      <c r="M4" s="13"/>
      <c r="N4" s="12">
        <f>B12*52</f>
        <v>0</v>
      </c>
    </row>
    <row r="5" spans="1:14" ht="30" customHeight="1">
      <c r="B5" s="7"/>
      <c r="K5" s="36" t="s">
        <v>5</v>
      </c>
      <c r="L5" s="14">
        <f>B14</f>
        <v>0</v>
      </c>
      <c r="M5" s="13"/>
      <c r="N5" s="14">
        <f>B14</f>
        <v>0</v>
      </c>
    </row>
    <row r="6" spans="1:14" ht="30" customHeight="1">
      <c r="B6" s="32" t="b">
        <v>0</v>
      </c>
      <c r="C6" s="71" t="s">
        <v>20</v>
      </c>
      <c r="D6" s="71"/>
      <c r="E6" s="71"/>
      <c r="F6" s="71"/>
      <c r="G6" s="68" t="s">
        <v>17</v>
      </c>
      <c r="H6" s="68"/>
      <c r="I6" s="51"/>
      <c r="K6" s="58" t="s">
        <v>10</v>
      </c>
      <c r="L6" s="15">
        <f>L4*L5</f>
        <v>0</v>
      </c>
      <c r="M6" s="15"/>
      <c r="N6" s="15">
        <f>N4*N5</f>
        <v>0</v>
      </c>
    </row>
    <row r="7" spans="1:14" ht="30" customHeight="1">
      <c r="A7" s="28"/>
      <c r="B7" s="25"/>
      <c r="D7" s="27"/>
      <c r="E7" s="27"/>
      <c r="K7" s="59" t="s">
        <v>3</v>
      </c>
      <c r="L7" s="38">
        <f>B16*52</f>
        <v>0</v>
      </c>
      <c r="M7" s="39"/>
      <c r="N7" s="38">
        <f>B16*52</f>
        <v>0</v>
      </c>
    </row>
    <row r="8" spans="1:14" ht="30" customHeight="1">
      <c r="B8" s="32" t="b">
        <v>0</v>
      </c>
      <c r="C8" s="71" t="s">
        <v>19</v>
      </c>
      <c r="D8" s="71"/>
      <c r="E8" s="71"/>
      <c r="F8" s="71"/>
      <c r="G8" s="71"/>
      <c r="H8" s="69" t="s">
        <v>21</v>
      </c>
      <c r="I8" s="69"/>
      <c r="K8" s="60" t="s">
        <v>6</v>
      </c>
      <c r="L8" s="40">
        <f>B18</f>
        <v>0</v>
      </c>
      <c r="M8" s="39"/>
      <c r="N8" s="40">
        <f>B18</f>
        <v>0</v>
      </c>
    </row>
    <row r="9" spans="1:14" ht="30" customHeight="1">
      <c r="A9" s="28"/>
      <c r="B9" s="25"/>
      <c r="E9" s="27"/>
      <c r="F9" s="27"/>
      <c r="K9" s="61" t="s">
        <v>22</v>
      </c>
      <c r="L9" s="37">
        <f>L7*L8</f>
        <v>0</v>
      </c>
      <c r="M9" s="37"/>
      <c r="N9" s="37">
        <f>N7*N8</f>
        <v>0</v>
      </c>
    </row>
    <row r="10" spans="1:14" ht="30" customHeight="1">
      <c r="A10" s="7"/>
      <c r="B10" s="70" t="s">
        <v>29</v>
      </c>
      <c r="C10" s="70"/>
      <c r="D10" s="70"/>
      <c r="E10" s="70"/>
      <c r="F10" s="70"/>
      <c r="G10" s="70"/>
      <c r="H10" s="70"/>
      <c r="I10" s="70"/>
      <c r="K10" s="41" t="s">
        <v>31</v>
      </c>
      <c r="L10" s="42">
        <f>L7/2</f>
        <v>0</v>
      </c>
      <c r="M10" s="43"/>
      <c r="N10" s="42">
        <f>L7/2</f>
        <v>0</v>
      </c>
    </row>
    <row r="11" spans="1:14" ht="30" customHeight="1" thickBot="1">
      <c r="I11" s="52"/>
      <c r="K11" s="44" t="s">
        <v>33</v>
      </c>
      <c r="L11" s="45">
        <f>B20*12</f>
        <v>0</v>
      </c>
      <c r="M11" s="45"/>
      <c r="N11" s="45">
        <f>B20*12</f>
        <v>0</v>
      </c>
    </row>
    <row r="12" spans="1:14" ht="30" customHeight="1" thickBot="1">
      <c r="B12" s="22">
        <v>0</v>
      </c>
      <c r="C12" s="9"/>
      <c r="D12" s="73" t="s">
        <v>14</v>
      </c>
      <c r="E12" s="73"/>
      <c r="F12" s="73"/>
      <c r="G12" s="73"/>
      <c r="H12" s="73"/>
      <c r="I12" s="73"/>
      <c r="K12" s="61" t="s">
        <v>23</v>
      </c>
      <c r="L12" s="37">
        <f>L10*L11</f>
        <v>0</v>
      </c>
      <c r="M12" s="37"/>
      <c r="N12" s="37">
        <f>N10*N11</f>
        <v>0</v>
      </c>
    </row>
    <row r="13" spans="1:14" ht="30" customHeight="1" thickBot="1">
      <c r="D13" s="55"/>
      <c r="E13" s="55"/>
      <c r="F13" s="55"/>
      <c r="G13" s="55"/>
      <c r="H13" s="55"/>
      <c r="I13" s="55"/>
      <c r="J13" s="26"/>
      <c r="K13" s="62" t="s">
        <v>28</v>
      </c>
      <c r="L13" s="16">
        <f>IF(B8=TRUE,SUM(L6+L9+L12),IF(B6=TRUE,SUM(L6+L9),L6))</f>
        <v>0</v>
      </c>
      <c r="M13" s="16"/>
      <c r="N13" s="16">
        <f>SUM(N6+N9+N12)</f>
        <v>0</v>
      </c>
    </row>
    <row r="14" spans="1:14" ht="30" customHeight="1" thickBot="1">
      <c r="A14" s="11" t="s">
        <v>7</v>
      </c>
      <c r="B14" s="23">
        <v>0</v>
      </c>
      <c r="C14" s="10"/>
      <c r="D14" s="73" t="s">
        <v>15</v>
      </c>
      <c r="E14" s="73"/>
      <c r="F14" s="73"/>
      <c r="G14" s="73"/>
      <c r="H14" s="73"/>
      <c r="I14" s="73"/>
      <c r="J14" s="6"/>
      <c r="K14" s="36" t="s">
        <v>34</v>
      </c>
      <c r="L14" s="17">
        <v>8495</v>
      </c>
      <c r="M14" s="13"/>
      <c r="N14" s="18">
        <v>0</v>
      </c>
    </row>
    <row r="15" spans="1:14" ht="30" customHeight="1" thickBot="1">
      <c r="A15" s="7"/>
      <c r="B15" s="7"/>
      <c r="C15" s="7"/>
      <c r="D15" s="56"/>
      <c r="E15" s="56"/>
      <c r="F15" s="56"/>
      <c r="G15" s="56"/>
      <c r="H15" s="57"/>
      <c r="I15" s="54"/>
      <c r="J15" s="26"/>
      <c r="K15" s="36" t="s">
        <v>0</v>
      </c>
      <c r="L15" s="18">
        <v>0</v>
      </c>
      <c r="M15" s="13"/>
      <c r="N15" s="17">
        <v>385</v>
      </c>
    </row>
    <row r="16" spans="1:14" ht="30" customHeight="1" thickBot="1">
      <c r="A16" s="8"/>
      <c r="B16" s="22">
        <v>0</v>
      </c>
      <c r="C16" s="9"/>
      <c r="D16" s="72" t="s">
        <v>32</v>
      </c>
      <c r="E16" s="74"/>
      <c r="F16" s="74"/>
      <c r="G16" s="74"/>
      <c r="H16" s="74"/>
      <c r="I16" s="74"/>
      <c r="J16" s="6"/>
      <c r="K16" s="63" t="s">
        <v>24</v>
      </c>
      <c r="L16" s="46">
        <f>IF(B8=TRUE,6.5,IF(B6=TRUE,6.5,0))</f>
        <v>0</v>
      </c>
      <c r="M16" s="47"/>
      <c r="N16" s="46">
        <f>L16</f>
        <v>0</v>
      </c>
    </row>
    <row r="17" spans="1:14" ht="30" customHeight="1" thickBot="1">
      <c r="D17" s="74"/>
      <c r="E17" s="74"/>
      <c r="F17" s="74"/>
      <c r="G17" s="74"/>
      <c r="H17" s="74"/>
      <c r="I17" s="74"/>
      <c r="J17" s="26"/>
      <c r="K17" s="59" t="s">
        <v>25</v>
      </c>
      <c r="L17" s="48">
        <f>L16*L7</f>
        <v>0</v>
      </c>
      <c r="M17" s="39"/>
      <c r="N17" s="49">
        <f>N16*N7</f>
        <v>0</v>
      </c>
    </row>
    <row r="18" spans="1:14" ht="30" customHeight="1" thickBot="1">
      <c r="A18" s="11" t="s">
        <v>7</v>
      </c>
      <c r="B18" s="23">
        <v>0</v>
      </c>
      <c r="C18" s="10"/>
      <c r="D18" s="73" t="s">
        <v>18</v>
      </c>
      <c r="E18" s="73"/>
      <c r="F18" s="73"/>
      <c r="G18" s="73"/>
      <c r="H18" s="73"/>
      <c r="I18" s="57"/>
      <c r="J18" s="6"/>
      <c r="K18" s="63" t="s">
        <v>26</v>
      </c>
      <c r="L18" s="46">
        <f>IF(B8=TRUE, 1.5, 0)</f>
        <v>0</v>
      </c>
      <c r="M18" s="47"/>
      <c r="N18" s="46">
        <f>L18</f>
        <v>0</v>
      </c>
    </row>
    <row r="19" spans="1:14" ht="30" customHeight="1" thickBot="1">
      <c r="I19" s="54"/>
      <c r="J19" s="26"/>
      <c r="K19" s="59" t="s">
        <v>11</v>
      </c>
      <c r="L19" s="48">
        <f>(L18*L10)*12</f>
        <v>0</v>
      </c>
      <c r="M19" s="39"/>
      <c r="N19" s="48">
        <f>(N18*N10)*12</f>
        <v>0</v>
      </c>
    </row>
    <row r="20" spans="1:14" ht="30" customHeight="1" thickBot="1">
      <c r="A20" s="11" t="s">
        <v>7</v>
      </c>
      <c r="B20" s="23">
        <v>0</v>
      </c>
      <c r="C20" s="10"/>
      <c r="D20" s="72" t="s">
        <v>30</v>
      </c>
      <c r="E20" s="72"/>
      <c r="F20" s="72"/>
      <c r="G20" s="72"/>
      <c r="H20" s="72"/>
      <c r="I20" s="72"/>
      <c r="J20" s="6"/>
      <c r="K20" s="64" t="s">
        <v>1</v>
      </c>
      <c r="L20" s="19">
        <f>SUM(L14,L17,L15,L19)</f>
        <v>8495</v>
      </c>
      <c r="M20" s="19"/>
      <c r="N20" s="19">
        <f t="shared" ref="N20" si="0">SUM(N14,N17,N15,N19)</f>
        <v>385</v>
      </c>
    </row>
    <row r="21" spans="1:14" ht="30" customHeight="1">
      <c r="D21" s="72"/>
      <c r="E21" s="72"/>
      <c r="F21" s="72"/>
      <c r="G21" s="72"/>
      <c r="H21" s="72"/>
      <c r="I21" s="72"/>
      <c r="J21" s="33"/>
      <c r="K21" s="20" t="s">
        <v>2</v>
      </c>
      <c r="L21" s="21">
        <f>L13-L20</f>
        <v>-8495</v>
      </c>
      <c r="M21" s="21"/>
      <c r="N21" s="21">
        <f t="shared" ref="N21" si="1">N13-N20</f>
        <v>-385</v>
      </c>
    </row>
    <row r="22" spans="1:14" ht="42" customHeight="1">
      <c r="B22" s="67"/>
      <c r="C22" s="67"/>
      <c r="D22" s="67"/>
      <c r="E22" s="67"/>
      <c r="F22" s="53"/>
      <c r="G22" s="53"/>
      <c r="H22" s="53"/>
      <c r="I22" s="33"/>
      <c r="J22" s="33"/>
      <c r="K22" s="66" t="s">
        <v>35</v>
      </c>
      <c r="L22" s="66"/>
      <c r="M22" s="66"/>
      <c r="N22" s="66"/>
    </row>
    <row r="23" spans="1:14" ht="44" customHeight="1"/>
    <row r="25" spans="1:14" ht="25" customHeight="1">
      <c r="B25" s="3"/>
      <c r="C25" s="2"/>
      <c r="D25" s="4"/>
      <c r="E25" s="2"/>
    </row>
  </sheetData>
  <sheetProtection algorithmName="SHA-512" hashValue="N4ILM0JkOHclVlGOYWKSZr8mMw3xJKz1KVUpzKf3mXdwmorVP7iHnhXnSyil8qNBjBsLZgfOZxaj8mTqBisgKw==" saltValue="wsvvmBnHYM8ADxIwRnpbGA==" spinCount="100000" sheet="1" objects="1" scenarios="1"/>
  <mergeCells count="14">
    <mergeCell ref="K22:N22"/>
    <mergeCell ref="B22:E22"/>
    <mergeCell ref="F4:H4"/>
    <mergeCell ref="G6:H6"/>
    <mergeCell ref="H8:I8"/>
    <mergeCell ref="B10:I10"/>
    <mergeCell ref="C8:G8"/>
    <mergeCell ref="C4:E4"/>
    <mergeCell ref="C6:F6"/>
    <mergeCell ref="D20:I21"/>
    <mergeCell ref="D14:I14"/>
    <mergeCell ref="D18:H18"/>
    <mergeCell ref="D12:I12"/>
    <mergeCell ref="D16:I17"/>
  </mergeCells>
  <conditionalFormatting sqref="K7:N9 N16:N17 K16:L17">
    <cfRule type="expression" dxfId="1" priority="2">
      <formula>$B$6=TRUE</formula>
    </cfRule>
  </conditionalFormatting>
  <conditionalFormatting sqref="K7:N12 K16:N19">
    <cfRule type="expression" dxfId="0" priority="1">
      <formula>$B$8=TRUE</formula>
    </cfRule>
  </conditionalFormatting>
  <hyperlinks>
    <hyperlink ref="F4" r:id="rId1" xr:uid="{B4C8EF7B-F516-4043-AA73-BEC05BFB2E85}"/>
    <hyperlink ref="G6" r:id="rId2" display="What is VO2 Max Testing?" xr:uid="{C495CD56-CB5B-654F-AFDD-AD66CAFE8612}"/>
    <hyperlink ref="H8" r:id="rId3" display="What is VO2 Max Testing?" xr:uid="{424F0EDC-7192-EA48-9403-824475A55622}"/>
    <hyperlink ref="F4:H4" r:id="rId4" display="What is VO2 Max Testing?" xr:uid="{B6C998C6-216D-454B-BC80-80F242FFB14D}"/>
    <hyperlink ref="G6:H6" r:id="rId5" display="What is RMR Testing?" xr:uid="{9B29CA3D-9253-F548-B021-7325745D78AF}"/>
    <hyperlink ref="H8:I8" r:id="rId6" display="What is KORR's app-based meal plan?" xr:uid="{C93A51CD-C01D-584B-AEC0-E53A1D83F540}"/>
    <hyperlink ref="K22:N22" r:id="rId7" location="tab_models" display="*Click here to learn more about our various models of CardioCoach" xr:uid="{90734AAD-6499-5B44-9FED-C9987BF4DBCD}"/>
  </hyperlinks>
  <pageMargins left="0.7" right="0.7" top="0.75" bottom="0.75" header="0.3" footer="0.3"/>
  <pageSetup orientation="portrait" r:id="rId8"/>
  <drawing r:id="rId9"/>
  <legacyDrawing r:id="rId10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364" r:id="rId11" name="Check Box 4">
              <controlPr defaultSize="0" autoFill="0" autoLine="0" autoPict="0">
                <anchor moveWithCells="1">
                  <from>
                    <xdr:col>1</xdr:col>
                    <xdr:colOff>317500</xdr:colOff>
                    <xdr:row>3</xdr:row>
                    <xdr:rowOff>76200</xdr:rowOff>
                  </from>
                  <to>
                    <xdr:col>1</xdr:col>
                    <xdr:colOff>596900</xdr:colOff>
                    <xdr:row>3</xdr:row>
                    <xdr:rowOff>368300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5" r:id="rId12" name="Check Box 5">
              <controlPr locked="0" defaultSize="0" autoFill="0" autoLine="0" autoPict="0">
                <anchor moveWithCells="1">
                  <from>
                    <xdr:col>1</xdr:col>
                    <xdr:colOff>317500</xdr:colOff>
                    <xdr:row>5</xdr:row>
                    <xdr:rowOff>88900</xdr:rowOff>
                  </from>
                  <to>
                    <xdr:col>1</xdr:col>
                    <xdr:colOff>635000</xdr:colOff>
                    <xdr:row>5</xdr:row>
                    <xdr:rowOff>368300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6" r:id="rId13" name="Check Box 6">
              <controlPr locked="0" defaultSize="0" autoFill="0" autoLine="0" autoPict="0">
                <anchor moveWithCells="1">
                  <from>
                    <xdr:col>1</xdr:col>
                    <xdr:colOff>317500</xdr:colOff>
                    <xdr:row>7</xdr:row>
                    <xdr:rowOff>88900</xdr:rowOff>
                  </from>
                  <to>
                    <xdr:col>1</xdr:col>
                    <xdr:colOff>622300</xdr:colOff>
                    <xdr:row>7</xdr:row>
                    <xdr:rowOff>368300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ROI 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Kofoed</dc:creator>
  <cp:lastModifiedBy>Microsoft Office User</cp:lastModifiedBy>
  <dcterms:created xsi:type="dcterms:W3CDTF">2019-01-22T19:27:30Z</dcterms:created>
  <dcterms:modified xsi:type="dcterms:W3CDTF">2021-09-30T21:52:26Z</dcterms:modified>
</cp:coreProperties>
</file>